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-15" yWindow="-15" windowWidth="19230" windowHeight="603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<sst xmlns="http://schemas.openxmlformats.org/spreadsheetml/2006/main" count="251" uniqueCount="124">
  <si>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</si>
  <si>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</si>
  <si>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</si>
  <si>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</si>
  <si>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</si>
  <si>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</si>
  <si>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</si>
  <si>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</si>
  <si>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</si>
  <si>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</si>
  <si>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</si>
  <si>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</si>
  <si>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</si>
  <si>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</si>
  <si>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</si>
  <si>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</si>
  <si>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</si>
  <si>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</si>
  <si>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</si>
  <si>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</si>
  <si>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</si>
  <si>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</si>
  <si>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</si>
  <si>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</si>
  <si>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</si>
  <si>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</si>
  <si>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</si>
  <si>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</si>
  <si>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</si>
  <si>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</si>
  <si>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</si>
  <si>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</si>
  <si>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</si>
  <si>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</si>
  <si>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</si>
  <si>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</si>
  <si>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</si>
  <si>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</si>
  <si>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</si>
  <si>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</si>
  <si>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</si>
  <si>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</si>
  <si>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</si>
  <si>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</si>
  <si>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</si>
  <si>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</si>
  <si>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</si>
  <si>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</si>
  <si>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</si>
  <si>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</si>
  <si>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</si>
  <si>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</si>
  <si>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</si>
  <si>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</si>
  <si>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</si>
  <si>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</si>
  <si>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</si>
  <si>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</si>
  <si>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</si>
  <si>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</si>
  <si>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</si>
  <si>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</si>
  <si>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</si>
  <si>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</si>
  <si>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</si>
  <si>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</si>
  <si>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</si>
  <si>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</si>
  <si>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</si>
  <si>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</si>
  <si>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</si>
  <si>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</si>
  <si>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</si>
  <si>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</si>
  <si>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</si>
  <si>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</si>
  <si>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</si>
  <si>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</si>
  <si>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</si>
  <si>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</si>
  <si>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</si>
  <si>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</si>
  <si>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</si>
  <si>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</si>
  <si>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</si>
  <si>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</si>
  <si>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</si>
  <si>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</si>
  <si>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</si>
  <si>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</si>
  <si>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</si>
  <si>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</si>
  <si>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</si>
  <si>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</si>
  <si>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</si>
  <si>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</si>
  <si>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</si>
  <si>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</si>
  <si>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</si>
  <si>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</si>
  <si>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</si>
  <si>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</si>
  <si>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</si>
  <si>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</si>
  <si>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</si>
  <si>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</si>
  <si>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</si>
  <si>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</si>
  <si>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奈井江町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</si>
  <si>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</si>
  <si>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</si>
  <si>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</si>
  <si>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</si>
  <si>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</si>
  <si>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</si>
  <si>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</si>
  <si>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</si>
  <si>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</si>
  <si>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</si>
  <si>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</si>
  <si>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</si>
  <si>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
　人口減少に伴い使用水量も減少しており、使用料収入は、微減となっている。維持経費は、年間固定経費（保守・維持）は対象施設が年間２件程度増加しているため微増となっている。
　経費回収率は50％を下回っているが、一般会計からの公費負担分繰り入れにより補っている。企業債残高対事業規模比率は、一般会計負担分（分流式下水道に要する経費）により、類似団体の平均値を大幅に下回る水準である。
　汚水処理原価は、横ばい傾向が続いており、類似団体の平均値を大幅に上回る水準であるため、経営改善に向けた取組が必要である。なお、水洗化率が100％となっているのは、個別排水設置希望者のみを対象としているためである。</t>
    <rPh sb="204" eb="205">
      <t>ヨコ</t>
    </rPh>
    <rPh sb="207" eb="209">
      <t>ケイコウ</t>
    </rPh>
    <rPh sb="210" eb="211">
      <t>ツヅ</t>
    </rPh>
    <phoneticPr fontId="4"/>
  </si>
  <si>
    <t>　
　設置後15年以上　58.3％
　設置後15年未満　41.7％
　定期的な保守点検、清掃、修繕などを行っているため、施設については良好な状態を維持できており、また特段大きな問題も発生していない状況である。</t>
    <phoneticPr fontId="4"/>
  </si>
  <si>
    <t>　
　設置後15年以上経過している処理施設の老朽化に伴い、長寿命化させるため、保守点検等は従前通り行っていくが、取替えが必要とされる場合は、今後現在の使用料、一般会計からの繰入金では、対応することが困難になるので、更なる経費節減、使用料の適正化等を検討しなければならない。</t>
    <rPh sb="107" eb="108">
      <t>サラ</t>
    </rPh>
    <rPh sb="110" eb="112">
      <t>ケイヒ</t>
    </rPh>
    <rPh sb="112" eb="114">
      <t>セツゲン</t>
    </rPh>
    <rPh sb="119" eb="122">
      <t>テキセイカ</t>
    </rPh>
    <rPh sb="122" eb="123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</si>
</sst>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52768"/>
        <c:axId val="1351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52768"/>
        <c:axId val="135154688"/>
      </c:lineChart>
      <c:dateAx>
        <c:axId val="13515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154688"/>
        <c:crosses val="autoZero"/>
        <c:auto val="1"/>
        <c:lblOffset val="100"/>
        <c:baseTimeUnit val="years"/>
      </c:dateAx>
      <c:valAx>
        <c:axId val="1351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15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46.71</c:v>
                </c:pt>
                <c:pt idx="1">
                  <c:v>46.15</c:v>
                </c:pt>
                <c:pt idx="2">
                  <c:v>43.4</c:v>
                </c:pt>
                <c:pt idx="3">
                  <c:v>45.63</c:v>
                </c:pt>
                <c:pt idx="4">
                  <c:v>45.4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97184"/>
        <c:axId val="18520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45.33</c:v>
                </c:pt>
                <c:pt idx="1">
                  <c:v>48.69</c:v>
                </c:pt>
                <c:pt idx="2">
                  <c:v>52.52</c:v>
                </c:pt>
                <c:pt idx="3">
                  <c:v>54.14</c:v>
                </c:pt>
                <c:pt idx="4">
                  <c:v>132.99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97184"/>
        <c:axId val="185206272"/>
      </c:lineChart>
      <c:dateAx>
        <c:axId val="18439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206272"/>
        <c:crosses val="autoZero"/>
        <c:auto val="1"/>
        <c:lblOffset val="100"/>
        <c:baseTimeUnit val="years"/>
      </c:dateAx>
      <c:valAx>
        <c:axId val="18520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9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20096"/>
        <c:axId val="18523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87.3</c:v>
                </c:pt>
                <c:pt idx="1">
                  <c:v>87.42</c:v>
                </c:pt>
                <c:pt idx="2">
                  <c:v>84.94</c:v>
                </c:pt>
                <c:pt idx="3">
                  <c:v>84.69</c:v>
                </c:pt>
                <c:pt idx="4">
                  <c:v>82.94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20096"/>
        <c:axId val="185238656"/>
      </c:lineChart>
      <c:dateAx>
        <c:axId val="18522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238656"/>
        <c:crosses val="autoZero"/>
        <c:auto val="1"/>
        <c:lblOffset val="100"/>
        <c:baseTimeUnit val="years"/>
      </c:dateAx>
      <c:valAx>
        <c:axId val="18523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22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91.73</c:v>
                </c:pt>
                <c:pt idx="1">
                  <c:v>95.05</c:v>
                </c:pt>
                <c:pt idx="2">
                  <c:v>91.64</c:v>
                </c:pt>
                <c:pt idx="3">
                  <c:v>73.569999999999993</c:v>
                </c:pt>
                <c:pt idx="4">
                  <c:v>68.22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01536"/>
        <c:axId val="14549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01536"/>
        <c:axId val="145497472"/>
      </c:lineChart>
      <c:dateAx>
        <c:axId val="1444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497472"/>
        <c:crosses val="autoZero"/>
        <c:auto val="1"/>
        <c:lblOffset val="100"/>
        <c:baseTimeUnit val="years"/>
      </c:dateAx>
      <c:valAx>
        <c:axId val="14549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0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60032"/>
        <c:axId val="14659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60032"/>
        <c:axId val="146590336"/>
      </c:lineChart>
      <c:dateAx>
        <c:axId val="14646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590336"/>
        <c:crosses val="autoZero"/>
        <c:auto val="1"/>
        <c:lblOffset val="100"/>
        <c:baseTimeUnit val="years"/>
      </c:dateAx>
      <c:valAx>
        <c:axId val="14659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46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93920"/>
        <c:axId val="15109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93920"/>
        <c:axId val="151094400"/>
      </c:lineChart>
      <c:dateAx>
        <c:axId val="15099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094400"/>
        <c:crosses val="autoZero"/>
        <c:auto val="1"/>
        <c:lblOffset val="100"/>
        <c:baseTimeUnit val="years"/>
      </c:dateAx>
      <c:valAx>
        <c:axId val="15109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99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21408"/>
        <c:axId val="15879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21408"/>
        <c:axId val="158796800"/>
      </c:lineChart>
      <c:dateAx>
        <c:axId val="15192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796800"/>
        <c:crosses val="autoZero"/>
        <c:auto val="1"/>
        <c:lblOffset val="100"/>
        <c:baseTimeUnit val="years"/>
      </c:dateAx>
      <c:valAx>
        <c:axId val="15879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92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66912"/>
        <c:axId val="15896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66912"/>
        <c:axId val="158968832"/>
      </c:lineChart>
      <c:dateAx>
        <c:axId val="15896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968832"/>
        <c:crosses val="autoZero"/>
        <c:auto val="1"/>
        <c:lblOffset val="100"/>
        <c:baseTimeUnit val="years"/>
      </c:dateAx>
      <c:valAx>
        <c:axId val="15896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96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1869.42</c:v>
                </c:pt>
                <c:pt idx="1">
                  <c:v>1813.62</c:v>
                </c:pt>
                <c:pt idx="2">
                  <c:v>1782.76</c:v>
                </c:pt>
                <c:pt idx="3">
                  <c:v>112.28</c:v>
                </c:pt>
                <c:pt idx="4">
                  <c:v>122.86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73440"/>
        <c:axId val="13417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825.66</c:v>
                </c:pt>
                <c:pt idx="1">
                  <c:v>799.41</c:v>
                </c:pt>
                <c:pt idx="2">
                  <c:v>701.33</c:v>
                </c:pt>
                <c:pt idx="3">
                  <c:v>663.76</c:v>
                </c:pt>
                <c:pt idx="4">
                  <c:v>566.35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73440"/>
        <c:axId val="134175360"/>
      </c:lineChart>
      <c:dateAx>
        <c:axId val="13417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175360"/>
        <c:crosses val="autoZero"/>
        <c:auto val="1"/>
        <c:lblOffset val="100"/>
        <c:baseTimeUnit val="years"/>
      </c:dateAx>
      <c:valAx>
        <c:axId val="13417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17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53.11</c:v>
                </c:pt>
                <c:pt idx="1">
                  <c:v>53.04</c:v>
                </c:pt>
                <c:pt idx="2">
                  <c:v>48.13</c:v>
                </c:pt>
                <c:pt idx="3">
                  <c:v>49.11</c:v>
                </c:pt>
                <c:pt idx="4">
                  <c:v>49.39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3152"/>
        <c:axId val="18435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53.57</c:v>
                </c:pt>
                <c:pt idx="1">
                  <c:v>51.57</c:v>
                </c:pt>
                <c:pt idx="2">
                  <c:v>53.48</c:v>
                </c:pt>
                <c:pt idx="3">
                  <c:v>53.76</c:v>
                </c:pt>
                <c:pt idx="4">
                  <c:v>52.27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53152"/>
        <c:axId val="184355072"/>
      </c:lineChart>
      <c:dateAx>
        <c:axId val="18435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55072"/>
        <c:crosses val="autoZero"/>
        <c:auto val="1"/>
        <c:lblOffset val="100"/>
        <c:baseTimeUnit val="years"/>
      </c:dateAx>
      <c:valAx>
        <c:axId val="18435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5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376.35</c:v>
                </c:pt>
                <c:pt idx="1">
                  <c:v>382.87</c:v>
                </c:pt>
                <c:pt idx="2">
                  <c:v>439.48</c:v>
                </c:pt>
                <c:pt idx="3">
                  <c:v>429.98</c:v>
                </c:pt>
                <c:pt idx="4">
                  <c:v>426.56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81440"/>
        <c:axId val="18438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275.01</c:v>
                </c:pt>
                <c:pt idx="1">
                  <c:v>282.5</c:v>
                </c:pt>
                <c:pt idx="2">
                  <c:v>277.29000000000002</c:v>
                </c:pt>
                <c:pt idx="3">
                  <c:v>275.25</c:v>
                </c:pt>
                <c:pt idx="4">
                  <c:v>291.01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81440"/>
        <c:axId val="184383360"/>
      </c:lineChart>
      <c:dateAx>
        <c:axId val="1843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83360"/>
        <c:crosses val="autoZero"/>
        <c:auto val="1"/>
        <c:lblOffset val="100"/>
        <c:baseTimeUnit val="years"/>
      </c:dateAx>
      <c:valAx>
        <c:axId val="18438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8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topLeftCell="A4" zoomScaleNormal="100" zoomScaleSheetLayoutView="100" workbookViewId="0">
      <selection activeCell="CG39" sqref="CG3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北海道　奈井江町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">
        <v>120</v>
      </c>
      <c r="AE8" s="49"/>
      <c r="AF8" s="49"/>
      <c r="AG8" s="49"/>
      <c r="AH8" s="49"/>
      <c r="AI8" s="49"/>
      <c r="AJ8" s="49"/>
      <c r="AK8" s="4"/>
      <c r="AL8" s="50">
        <f>データ!S6</f>
        <v>5648</v>
      </c>
      <c r="AM8" s="50"/>
      <c r="AN8" s="50"/>
      <c r="AO8" s="50"/>
      <c r="AP8" s="50"/>
      <c r="AQ8" s="50"/>
      <c r="AR8" s="50"/>
      <c r="AS8" s="50"/>
      <c r="AT8" s="45">
        <f>データ!T6</f>
        <v>88.19</v>
      </c>
      <c r="AU8" s="45"/>
      <c r="AV8" s="45"/>
      <c r="AW8" s="45"/>
      <c r="AX8" s="45"/>
      <c r="AY8" s="45"/>
      <c r="AZ8" s="45"/>
      <c r="BA8" s="45"/>
      <c r="BB8" s="45">
        <f>データ!U6</f>
        <v>64.040000000000006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6.31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3926</v>
      </c>
      <c r="AE10" s="50"/>
      <c r="AF10" s="50"/>
      <c r="AG10" s="50"/>
      <c r="AH10" s="50"/>
      <c r="AI10" s="50"/>
      <c r="AJ10" s="50"/>
      <c r="AK10" s="2"/>
      <c r="AL10" s="50">
        <f>データ!V6</f>
        <v>352</v>
      </c>
      <c r="AM10" s="50"/>
      <c r="AN10" s="50"/>
      <c r="AO10" s="50"/>
      <c r="AP10" s="50"/>
      <c r="AQ10" s="50"/>
      <c r="AR10" s="50"/>
      <c r="AS10" s="50"/>
      <c r="AT10" s="45">
        <f>データ!W6</f>
        <v>25.52</v>
      </c>
      <c r="AU10" s="45"/>
      <c r="AV10" s="45"/>
      <c r="AW10" s="45"/>
      <c r="AX10" s="45"/>
      <c r="AY10" s="45"/>
      <c r="AZ10" s="45"/>
      <c r="BA10" s="45"/>
      <c r="BB10" s="45">
        <f>データ!X6</f>
        <v>13.79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5" s="36" customFormat="1">
      <c r="A6" s="28" t="s">
        <v>107</v>
      </c>
      <c r="B6" s="33">
        <f>B7</f>
        <v>2016</v>
      </c>
      <c r="C6" s="33">
        <f t="shared" ref="C6:X6" si="3">C7</f>
        <v>14249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北海道　奈井江町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6.31</v>
      </c>
      <c r="Q6" s="34">
        <f t="shared" si="3"/>
        <v>100</v>
      </c>
      <c r="R6" s="34">
        <f t="shared" si="3"/>
        <v>3926</v>
      </c>
      <c r="S6" s="34">
        <f t="shared" si="3"/>
        <v>5648</v>
      </c>
      <c r="T6" s="34">
        <f t="shared" si="3"/>
        <v>88.19</v>
      </c>
      <c r="U6" s="34">
        <f t="shared" si="3"/>
        <v>64.040000000000006</v>
      </c>
      <c r="V6" s="34">
        <f t="shared" si="3"/>
        <v>352</v>
      </c>
      <c r="W6" s="34">
        <f t="shared" si="3"/>
        <v>25.52</v>
      </c>
      <c r="X6" s="34">
        <f t="shared" si="3"/>
        <v>13.79</v>
      </c>
      <c r="Y6" s="35">
        <f>IF(Y7="",NA(),Y7)</f>
        <v>91.73</v>
      </c>
      <c r="Z6" s="35">
        <f t="shared" ref="Z6:AH6" si="4">IF(Z7="",NA(),Z7)</f>
        <v>95.05</v>
      </c>
      <c r="AA6" s="35">
        <f t="shared" si="4"/>
        <v>91.64</v>
      </c>
      <c r="AB6" s="35">
        <f t="shared" si="4"/>
        <v>73.569999999999993</v>
      </c>
      <c r="AC6" s="35">
        <f t="shared" si="4"/>
        <v>68.22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1869.42</v>
      </c>
      <c r="BG6" s="35">
        <f t="shared" ref="BG6:BO6" si="7">IF(BG7="",NA(),BG7)</f>
        <v>1813.62</v>
      </c>
      <c r="BH6" s="35">
        <f t="shared" si="7"/>
        <v>1782.76</v>
      </c>
      <c r="BI6" s="35">
        <f t="shared" si="7"/>
        <v>112.28</v>
      </c>
      <c r="BJ6" s="35">
        <f t="shared" si="7"/>
        <v>122.86</v>
      </c>
      <c r="BK6" s="35">
        <f t="shared" si="7"/>
        <v>825.66</v>
      </c>
      <c r="BL6" s="35">
        <f t="shared" si="7"/>
        <v>799.41</v>
      </c>
      <c r="BM6" s="35">
        <f t="shared" si="7"/>
        <v>701.33</v>
      </c>
      <c r="BN6" s="35">
        <f t="shared" si="7"/>
        <v>663.76</v>
      </c>
      <c r="BO6" s="35">
        <f t="shared" si="7"/>
        <v>566.35</v>
      </c>
      <c r="BP6" s="34" t="str">
        <f>IF(BP7="","",IF(BP7="-","【-】","【"&amp;SUBSTITUTE(TEXT(BP7,"#,##0.00"),"-","△")&amp;"】"))</f>
        <v>【559.52】</v>
      </c>
      <c r="BQ6" s="35">
        <f>IF(BQ7="",NA(),BQ7)</f>
        <v>53.11</v>
      </c>
      <c r="BR6" s="35">
        <f t="shared" ref="BR6:BZ6" si="8">IF(BR7="",NA(),BR7)</f>
        <v>53.04</v>
      </c>
      <c r="BS6" s="35">
        <f t="shared" si="8"/>
        <v>48.13</v>
      </c>
      <c r="BT6" s="35">
        <f t="shared" si="8"/>
        <v>49.11</v>
      </c>
      <c r="BU6" s="35">
        <f t="shared" si="8"/>
        <v>49.39</v>
      </c>
      <c r="BV6" s="35">
        <f t="shared" si="8"/>
        <v>53.57</v>
      </c>
      <c r="BW6" s="35">
        <f t="shared" si="8"/>
        <v>51.57</v>
      </c>
      <c r="BX6" s="35">
        <f t="shared" si="8"/>
        <v>53.48</v>
      </c>
      <c r="BY6" s="35">
        <f t="shared" si="8"/>
        <v>53.76</v>
      </c>
      <c r="BZ6" s="35">
        <f t="shared" si="8"/>
        <v>52.27</v>
      </c>
      <c r="CA6" s="34" t="str">
        <f>IF(CA7="","",IF(CA7="-","【-】","【"&amp;SUBSTITUTE(TEXT(CA7,"#,##0.00"),"-","△")&amp;"】"))</f>
        <v>【52.20】</v>
      </c>
      <c r="CB6" s="35">
        <f>IF(CB7="",NA(),CB7)</f>
        <v>376.35</v>
      </c>
      <c r="CC6" s="35">
        <f t="shared" ref="CC6:CK6" si="9">IF(CC7="",NA(),CC7)</f>
        <v>382.87</v>
      </c>
      <c r="CD6" s="35">
        <f t="shared" si="9"/>
        <v>439.48</v>
      </c>
      <c r="CE6" s="35">
        <f t="shared" si="9"/>
        <v>429.98</v>
      </c>
      <c r="CF6" s="35">
        <f t="shared" si="9"/>
        <v>426.56</v>
      </c>
      <c r="CG6" s="35">
        <f t="shared" si="9"/>
        <v>275.01</v>
      </c>
      <c r="CH6" s="35">
        <f t="shared" si="9"/>
        <v>282.5</v>
      </c>
      <c r="CI6" s="35">
        <f t="shared" si="9"/>
        <v>277.29000000000002</v>
      </c>
      <c r="CJ6" s="35">
        <f t="shared" si="9"/>
        <v>275.25</v>
      </c>
      <c r="CK6" s="35">
        <f t="shared" si="9"/>
        <v>291.01</v>
      </c>
      <c r="CL6" s="34" t="str">
        <f>IF(CL7="","",IF(CL7="-","【-】","【"&amp;SUBSTITUTE(TEXT(CL7,"#,##0.00"),"-","△")&amp;"】"))</f>
        <v>【295.20】</v>
      </c>
      <c r="CM6" s="35">
        <f>IF(CM7="",NA(),CM7)</f>
        <v>46.71</v>
      </c>
      <c r="CN6" s="35">
        <f t="shared" ref="CN6:CV6" si="10">IF(CN7="",NA(),CN7)</f>
        <v>46.15</v>
      </c>
      <c r="CO6" s="35">
        <f t="shared" si="10"/>
        <v>43.4</v>
      </c>
      <c r="CP6" s="35">
        <f t="shared" si="10"/>
        <v>45.63</v>
      </c>
      <c r="CQ6" s="35">
        <f t="shared" si="10"/>
        <v>45.4</v>
      </c>
      <c r="CR6" s="35">
        <f t="shared" si="10"/>
        <v>45.33</v>
      </c>
      <c r="CS6" s="35">
        <f t="shared" si="10"/>
        <v>48.69</v>
      </c>
      <c r="CT6" s="35">
        <f t="shared" si="10"/>
        <v>52.52</v>
      </c>
      <c r="CU6" s="35">
        <f t="shared" si="10"/>
        <v>54.14</v>
      </c>
      <c r="CV6" s="35">
        <f t="shared" si="10"/>
        <v>132.99</v>
      </c>
      <c r="CW6" s="34" t="str">
        <f>IF(CW7="","",IF(CW7="-","【-】","【"&amp;SUBSTITUTE(TEXT(CW7,"#,##0.00"),"-","△")&amp;"】"))</f>
        <v>【122.90】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87.3</v>
      </c>
      <c r="DD6" s="35">
        <f t="shared" si="11"/>
        <v>87.42</v>
      </c>
      <c r="DE6" s="35">
        <f t="shared" si="11"/>
        <v>84.94</v>
      </c>
      <c r="DF6" s="35">
        <f t="shared" si="11"/>
        <v>84.69</v>
      </c>
      <c r="DG6" s="35">
        <f t="shared" si="11"/>
        <v>82.94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14249</v>
      </c>
      <c r="D7" s="37">
        <v>47</v>
      </c>
      <c r="E7" s="37">
        <v>18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/>
      <c r="N7" s="38" t="s">
        <v>113</v>
      </c>
      <c r="O7" s="38" t="s">
        <v>114</v>
      </c>
      <c r="P7" s="38">
        <v>6.31</v>
      </c>
      <c r="Q7" s="38">
        <v>100</v>
      </c>
      <c r="R7" s="38">
        <v>3926</v>
      </c>
      <c r="S7" s="38">
        <v>5648</v>
      </c>
      <c r="T7" s="38">
        <v>88.19</v>
      </c>
      <c r="U7" s="38">
        <v>64.040000000000006</v>
      </c>
      <c r="V7" s="38">
        <v>352</v>
      </c>
      <c r="W7" s="38">
        <v>25.52</v>
      </c>
      <c r="X7" s="38">
        <v>13.79</v>
      </c>
      <c r="Y7" s="38">
        <v>91.73</v>
      </c>
      <c r="Z7" s="38">
        <v>95.05</v>
      </c>
      <c r="AA7" s="38">
        <v>91.64</v>
      </c>
      <c r="AB7" s="38">
        <v>73.569999999999993</v>
      </c>
      <c r="AC7" s="38">
        <v>68.22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1869.42</v>
      </c>
      <c r="BG7" s="38">
        <v>1813.62</v>
      </c>
      <c r="BH7" s="38">
        <v>1782.76</v>
      </c>
      <c r="BI7" s="38">
        <v>112.28</v>
      </c>
      <c r="BJ7" s="38">
        <v>122.86</v>
      </c>
      <c r="BK7" s="38">
        <v>825.66</v>
      </c>
      <c r="BL7" s="38">
        <v>799.41</v>
      </c>
      <c r="BM7" s="38">
        <v>701.33</v>
      </c>
      <c r="BN7" s="38">
        <v>663.76</v>
      </c>
      <c r="BO7" s="38">
        <v>566.35</v>
      </c>
      <c r="BP7" s="38">
        <v>559.52</v>
      </c>
      <c r="BQ7" s="38">
        <v>53.11</v>
      </c>
      <c r="BR7" s="38">
        <v>53.04</v>
      </c>
      <c r="BS7" s="38">
        <v>48.13</v>
      </c>
      <c r="BT7" s="38">
        <v>49.11</v>
      </c>
      <c r="BU7" s="38">
        <v>49.39</v>
      </c>
      <c r="BV7" s="38">
        <v>53.57</v>
      </c>
      <c r="BW7" s="38">
        <v>51.57</v>
      </c>
      <c r="BX7" s="38">
        <v>53.48</v>
      </c>
      <c r="BY7" s="38">
        <v>53.76</v>
      </c>
      <c r="BZ7" s="38">
        <v>52.27</v>
      </c>
      <c r="CA7" s="38">
        <v>52.2</v>
      </c>
      <c r="CB7" s="38">
        <v>376.35</v>
      </c>
      <c r="CC7" s="38">
        <v>382.87</v>
      </c>
      <c r="CD7" s="38">
        <v>439.48</v>
      </c>
      <c r="CE7" s="38">
        <v>429.98</v>
      </c>
      <c r="CF7" s="38">
        <v>426.56</v>
      </c>
      <c r="CG7" s="38">
        <v>275.01</v>
      </c>
      <c r="CH7" s="38">
        <v>282.5</v>
      </c>
      <c r="CI7" s="38">
        <v>277.29000000000002</v>
      </c>
      <c r="CJ7" s="38">
        <v>275.25</v>
      </c>
      <c r="CK7" s="38">
        <v>291.01</v>
      </c>
      <c r="CL7" s="38">
        <v>295.2</v>
      </c>
      <c r="CM7" s="38">
        <v>46.71</v>
      </c>
      <c r="CN7" s="38">
        <v>46.15</v>
      </c>
      <c r="CO7" s="38">
        <v>43.4</v>
      </c>
      <c r="CP7" s="38">
        <v>45.63</v>
      </c>
      <c r="CQ7" s="38">
        <v>45.4</v>
      </c>
      <c r="CR7" s="38">
        <v>45.33</v>
      </c>
      <c r="CS7" s="38">
        <v>48.69</v>
      </c>
      <c r="CT7" s="38">
        <v>52.52</v>
      </c>
      <c r="CU7" s="38">
        <v>54.14</v>
      </c>
      <c r="CV7" s="38">
        <v>132.99</v>
      </c>
      <c r="CW7" s="38">
        <v>122.9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87.3</v>
      </c>
      <c r="DD7" s="38">
        <v>87.42</v>
      </c>
      <c r="DE7" s="38">
        <v>84.94</v>
      </c>
      <c r="DF7" s="38">
        <v>84.69</v>
      </c>
      <c r="DG7" s="38">
        <v>82.94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113</v>
      </c>
      <c r="EF7" s="38" t="s">
        <v>113</v>
      </c>
      <c r="EG7" s="38" t="s">
        <v>113</v>
      </c>
      <c r="EH7" s="38" t="s">
        <v>113</v>
      </c>
      <c r="EI7" s="38" t="s">
        <v>113</v>
      </c>
      <c r="EJ7" s="38" t="s">
        <v>113</v>
      </c>
      <c r="EK7" s="38" t="s">
        <v>113</v>
      </c>
      <c r="EL7" s="38" t="s">
        <v>113</v>
      </c>
      <c r="EM7" s="38" t="s">
        <v>113</v>
      </c>
      <c r="EN7" s="38" t="s">
        <v>113</v>
      </c>
      <c r="EO7" s="38" t="s">
        <v>113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